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425" windowWidth="15330" windowHeight="4470" tabRatio="771" activeTab="0"/>
  </bookViews>
  <sheets>
    <sheet name="SpeseMense" sheetId="1" r:id="rId1"/>
    <sheet name="SpeseAlloggi" sheetId="2" r:id="rId2"/>
  </sheets>
  <definedNames/>
  <calcPr fullCalcOnLoad="1"/>
</workbook>
</file>

<file path=xl/sharedStrings.xml><?xml version="1.0" encoding="utf-8"?>
<sst xmlns="http://schemas.openxmlformats.org/spreadsheetml/2006/main" count="64" uniqueCount="43">
  <si>
    <t>Premuda</t>
  </si>
  <si>
    <t>Oristano</t>
  </si>
  <si>
    <t>Nuoro</t>
  </si>
  <si>
    <t>TOTALE</t>
  </si>
  <si>
    <t>Trentino</t>
  </si>
  <si>
    <t>Businco</t>
  </si>
  <si>
    <t>Biasi</t>
  </si>
  <si>
    <t>UTENZE</t>
  </si>
  <si>
    <t>Utenze idriche</t>
  </si>
  <si>
    <t>Utenze elettriche</t>
  </si>
  <si>
    <t>Utenze telefoniche</t>
  </si>
  <si>
    <t>ACQUISTI</t>
  </si>
  <si>
    <t>SERVIZI</t>
  </si>
  <si>
    <t>MANUTENZIONI</t>
  </si>
  <si>
    <t>COSTO DEL PERSONALE</t>
  </si>
  <si>
    <t>Pasti prodotti</t>
  </si>
  <si>
    <t>Monserrato</t>
  </si>
  <si>
    <t>Michelang.</t>
  </si>
  <si>
    <t>Posti alloggio disponibili</t>
  </si>
  <si>
    <t>Imposte e tasse</t>
  </si>
  <si>
    <t>ALTRI COSTI</t>
  </si>
  <si>
    <t>Servizi di ristorazione</t>
  </si>
  <si>
    <t>Totale</t>
  </si>
  <si>
    <t>Retribuzioni e contributi</t>
  </si>
  <si>
    <t>Costo del servizio alloggi</t>
  </si>
  <si>
    <t>M.Santo</t>
  </si>
  <si>
    <t>Costo del posto alloggio</t>
  </si>
  <si>
    <t>Costo pasto</t>
  </si>
  <si>
    <t>Costo del servizio ristorazione</t>
  </si>
  <si>
    <t>Servizio mensa (buoni pasto)</t>
  </si>
  <si>
    <t>Manutenzione beni mobili</t>
  </si>
  <si>
    <t>Manutenzione immobili e impianti</t>
  </si>
  <si>
    <t>Servizio trasporto disabili</t>
  </si>
  <si>
    <t>Altri servizi</t>
  </si>
  <si>
    <t>Servizi informatici</t>
  </si>
  <si>
    <t>Pulizia e lavanderia</t>
  </si>
  <si>
    <t>Servizi diversi</t>
  </si>
  <si>
    <t>Combustibili e mat.di consumo</t>
  </si>
  <si>
    <t>Sorveglianza e custodia</t>
  </si>
  <si>
    <t>Pulizia (uffici) e lavanderia</t>
  </si>
  <si>
    <t>La Playa</t>
  </si>
  <si>
    <t>Noleggi</t>
  </si>
  <si>
    <t>Roma / Sassari</t>
  </si>
</sst>
</file>

<file path=xl/styles.xml><?xml version="1.0" encoding="utf-8"?>
<styleSheet xmlns="http://schemas.openxmlformats.org/spreadsheetml/2006/main">
  <numFmts count="5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€&quot;\ #,##0.00"/>
    <numFmt numFmtId="171" formatCode="0.0%"/>
    <numFmt numFmtId="172" formatCode="_-* #,##0.000_-;\-* #,##0.000_-;_-* &quot;-&quot;??_-;_-@_-"/>
    <numFmt numFmtId="173" formatCode="_-* #,##0.0000_-;\-* #,##0.0000_-;_-* &quot;-&quot;??_-;_-@_-"/>
    <numFmt numFmtId="174" formatCode="_-* #,##0.0_-;\-* #,##0.0_-;_-* &quot;-&quot;??_-;_-@_-"/>
    <numFmt numFmtId="175" formatCode="_-* #,##0_-;\-* #,##0_-;_-* &quot;-&quot;??_-;_-@_-"/>
    <numFmt numFmtId="176" formatCode="#,##0_ ;\-#,##0\ "/>
    <numFmt numFmtId="177" formatCode="#,##0.0"/>
    <numFmt numFmtId="178" formatCode="#,##0.000"/>
    <numFmt numFmtId="179" formatCode="0.000000"/>
    <numFmt numFmtId="180" formatCode="0.00000"/>
    <numFmt numFmtId="181" formatCode="0.0000"/>
    <numFmt numFmtId="182" formatCode="0.000"/>
    <numFmt numFmtId="183" formatCode="#,##0.0_ ;\-#,##0.0\ "/>
    <numFmt numFmtId="184" formatCode="#,##0.00_ ;\-#,##0.00\ "/>
    <numFmt numFmtId="185" formatCode="_-* #,##0.0_-;\-* #,##0.0_-;_-* &quot;-&quot;_-;_-@_-"/>
    <numFmt numFmtId="186" formatCode="_-* #,##0.00_-;\-* #,##0.00_-;_-* &quot;-&quot;_-;_-@_-"/>
    <numFmt numFmtId="187" formatCode="0.0"/>
    <numFmt numFmtId="188" formatCode="0.0000000"/>
    <numFmt numFmtId="189" formatCode="0_ ;\-0\ "/>
    <numFmt numFmtId="190" formatCode="_-* #,##0.000_-;\-* #,##0.000_-;_-* &quot;-&quot;_-;_-@_-"/>
    <numFmt numFmtId="191" formatCode="_-* #,##0.0000_-;\-* #,##0.0000_-;_-* &quot;-&quot;_-;_-@_-"/>
    <numFmt numFmtId="192" formatCode="#,##0.000_ ;\-#,##0.000\ "/>
    <numFmt numFmtId="193" formatCode="#,##0.0000_ ;\-#,##0.0000\ "/>
    <numFmt numFmtId="194" formatCode="#,##0.00000_ ;\-#,##0.00000\ "/>
    <numFmt numFmtId="195" formatCode="#,##0.000000_ ;\-#,##0.000000\ "/>
    <numFmt numFmtId="196" formatCode="0.000%"/>
    <numFmt numFmtId="197" formatCode="_-* #,##0.00000_-;\-* #,##0.00000_-;_-* &quot;-&quot;?????_-;_-@_-"/>
    <numFmt numFmtId="198" formatCode="0.00;[Red]0.00"/>
    <numFmt numFmtId="199" formatCode="0.0;[Red]0.0"/>
    <numFmt numFmtId="200" formatCode="0;[Red]0"/>
    <numFmt numFmtId="201" formatCode="#,##0;[Red]#,##0"/>
    <numFmt numFmtId="202" formatCode="#,##0_ ;[Red]\-#,##0\ "/>
    <numFmt numFmtId="203" formatCode="#,##0.00_-;#,##0.00\-;&quot; &quot;"/>
    <numFmt numFmtId="204" formatCode="#,##0.0_-;#,##0.0\-;&quot; &quot;"/>
    <numFmt numFmtId="205" formatCode="#,##0_-;#,##0\-;&quot; &quot;"/>
    <numFmt numFmtId="206" formatCode="&quot;Sì&quot;;&quot;Sì&quot;;&quot;No&quot;"/>
    <numFmt numFmtId="207" formatCode="&quot;Vero&quot;;&quot;Vero&quot;;&quot;Falso&quot;"/>
    <numFmt numFmtId="208" formatCode="&quot;Attivo&quot;;&quot;Attivo&quot;;&quot;Inattivo&quot;"/>
    <numFmt numFmtId="209" formatCode="[$€-2]\ #.##000_);[Red]\([$€-2]\ #.##000\)"/>
  </numFmts>
  <fonts count="46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6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thin"/>
      <top style="thin"/>
      <bottom style="thin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44" fontId="0" fillId="0" borderId="0" applyFont="0" applyFill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76" fontId="3" fillId="33" borderId="10" xfId="46" applyNumberFormat="1" applyFont="1" applyFill="1" applyBorder="1" applyAlignment="1">
      <alignment/>
    </xf>
    <xf numFmtId="176" fontId="2" fillId="0" borderId="10" xfId="46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vertical="top"/>
    </xf>
    <xf numFmtId="0" fontId="1" fillId="0" borderId="0" xfId="0" applyFont="1" applyAlignment="1">
      <alignment/>
    </xf>
    <xf numFmtId="175" fontId="2" fillId="0" borderId="10" xfId="0" applyNumberFormat="1" applyFont="1" applyBorder="1" applyAlignment="1">
      <alignment/>
    </xf>
    <xf numFmtId="175" fontId="2" fillId="0" borderId="11" xfId="0" applyNumberFormat="1" applyFont="1" applyBorder="1" applyAlignment="1">
      <alignment/>
    </xf>
    <xf numFmtId="41" fontId="3" fillId="33" borderId="10" xfId="46" applyNumberFormat="1" applyFont="1" applyFill="1" applyBorder="1" applyAlignment="1">
      <alignment/>
    </xf>
    <xf numFmtId="41" fontId="2" fillId="0" borderId="10" xfId="46" applyNumberFormat="1" applyFont="1" applyBorder="1" applyAlignment="1">
      <alignment/>
    </xf>
    <xf numFmtId="41" fontId="10" fillId="0" borderId="10" xfId="0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175" fontId="2" fillId="0" borderId="14" xfId="0" applyNumberFormat="1" applyFont="1" applyBorder="1" applyAlignment="1">
      <alignment/>
    </xf>
    <xf numFmtId="0" fontId="4" fillId="0" borderId="12" xfId="0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3" fillId="33" borderId="13" xfId="0" applyFont="1" applyFill="1" applyBorder="1" applyAlignment="1">
      <alignment horizontal="left"/>
    </xf>
    <xf numFmtId="176" fontId="3" fillId="33" borderId="15" xfId="46" applyNumberFormat="1" applyFont="1" applyFill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13" xfId="0" applyFont="1" applyBorder="1" applyAlignment="1">
      <alignment/>
    </xf>
    <xf numFmtId="41" fontId="2" fillId="0" borderId="15" xfId="46" applyNumberFormat="1" applyFont="1" applyBorder="1" applyAlignment="1">
      <alignment/>
    </xf>
    <xf numFmtId="41" fontId="3" fillId="33" borderId="15" xfId="46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10" fillId="0" borderId="13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175" fontId="2" fillId="0" borderId="16" xfId="0" applyNumberFormat="1" applyFont="1" applyBorder="1" applyAlignment="1">
      <alignment/>
    </xf>
    <xf numFmtId="0" fontId="1" fillId="34" borderId="17" xfId="0" applyFont="1" applyFill="1" applyBorder="1" applyAlignment="1">
      <alignment/>
    </xf>
    <xf numFmtId="0" fontId="1" fillId="34" borderId="17" xfId="0" applyFont="1" applyFill="1" applyBorder="1" applyAlignment="1">
      <alignment horizontal="center"/>
    </xf>
    <xf numFmtId="175" fontId="2" fillId="0" borderId="11" xfId="0" applyNumberFormat="1" applyFont="1" applyBorder="1" applyAlignment="1">
      <alignment/>
    </xf>
    <xf numFmtId="41" fontId="2" fillId="0" borderId="10" xfId="0" applyNumberFormat="1" applyFont="1" applyFill="1" applyBorder="1" applyAlignment="1">
      <alignment/>
    </xf>
    <xf numFmtId="175" fontId="2" fillId="0" borderId="15" xfId="0" applyNumberFormat="1" applyFont="1" applyBorder="1" applyAlignment="1">
      <alignment/>
    </xf>
    <xf numFmtId="0" fontId="0" fillId="0" borderId="0" xfId="0" applyBorder="1" applyAlignment="1">
      <alignment/>
    </xf>
    <xf numFmtId="41" fontId="0" fillId="0" borderId="0" xfId="0" applyNumberFormat="1" applyBorder="1" applyAlignment="1">
      <alignment/>
    </xf>
    <xf numFmtId="41" fontId="0" fillId="0" borderId="0" xfId="0" applyNumberFormat="1" applyAlignment="1">
      <alignment/>
    </xf>
    <xf numFmtId="0" fontId="0" fillId="0" borderId="0" xfId="0" applyFill="1" applyBorder="1" applyAlignment="1">
      <alignment/>
    </xf>
    <xf numFmtId="41" fontId="2" fillId="0" borderId="18" xfId="0" applyNumberFormat="1" applyFont="1" applyFill="1" applyBorder="1" applyAlignment="1">
      <alignment/>
    </xf>
    <xf numFmtId="175" fontId="2" fillId="0" borderId="19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43" fontId="0" fillId="0" borderId="0" xfId="46" applyFont="1" applyFill="1" applyAlignment="1">
      <alignment/>
    </xf>
    <xf numFmtId="43" fontId="11" fillId="0" borderId="0" xfId="46" applyFont="1" applyFill="1" applyAlignment="1">
      <alignment/>
    </xf>
    <xf numFmtId="43" fontId="0" fillId="0" borderId="0" xfId="0" applyNumberFormat="1" applyFill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43" fontId="0" fillId="0" borderId="0" xfId="46" applyFont="1" applyFill="1" applyBorder="1" applyAlignment="1">
      <alignment/>
    </xf>
    <xf numFmtId="43" fontId="11" fillId="0" borderId="0" xfId="46" applyFont="1" applyFill="1" applyBorder="1" applyAlignment="1">
      <alignment/>
    </xf>
    <xf numFmtId="0" fontId="2" fillId="0" borderId="20" xfId="0" applyFont="1" applyFill="1" applyBorder="1" applyAlignment="1">
      <alignment/>
    </xf>
    <xf numFmtId="41" fontId="2" fillId="0" borderId="10" xfId="0" applyNumberFormat="1" applyFont="1" applyBorder="1" applyAlignment="1">
      <alignment/>
    </xf>
    <xf numFmtId="175" fontId="2" fillId="0" borderId="10" xfId="0" applyNumberFormat="1" applyFont="1" applyBorder="1" applyAlignment="1">
      <alignment/>
    </xf>
    <xf numFmtId="175" fontId="2" fillId="0" borderId="10" xfId="0" applyNumberFormat="1" applyFont="1" applyFill="1" applyBorder="1" applyAlignment="1">
      <alignment/>
    </xf>
    <xf numFmtId="175" fontId="2" fillId="0" borderId="16" xfId="0" applyNumberFormat="1" applyFont="1" applyFill="1" applyBorder="1" applyAlignment="1">
      <alignment/>
    </xf>
    <xf numFmtId="175" fontId="2" fillId="0" borderId="16" xfId="0" applyNumberFormat="1" applyFont="1" applyBorder="1" applyAlignment="1">
      <alignment/>
    </xf>
    <xf numFmtId="41" fontId="2" fillId="0" borderId="10" xfId="0" applyNumberFormat="1" applyFont="1" applyFill="1" applyBorder="1" applyAlignment="1">
      <alignment/>
    </xf>
    <xf numFmtId="175" fontId="2" fillId="0" borderId="11" xfId="0" applyNumberFormat="1" applyFont="1" applyFill="1" applyBorder="1" applyAlignment="1">
      <alignment/>
    </xf>
    <xf numFmtId="0" fontId="1" fillId="34" borderId="21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3" fillId="33" borderId="22" xfId="0" applyFont="1" applyFill="1" applyBorder="1" applyAlignment="1">
      <alignment horizontal="left"/>
    </xf>
    <xf numFmtId="176" fontId="3" fillId="33" borderId="23" xfId="46" applyNumberFormat="1" applyFont="1" applyFill="1" applyBorder="1" applyAlignment="1">
      <alignment/>
    </xf>
    <xf numFmtId="176" fontId="3" fillId="33" borderId="24" xfId="46" applyNumberFormat="1" applyFont="1" applyFill="1" applyBorder="1" applyAlignment="1">
      <alignment/>
    </xf>
    <xf numFmtId="0" fontId="3" fillId="0" borderId="22" xfId="0" applyFont="1" applyFill="1" applyBorder="1" applyAlignment="1">
      <alignment horizontal="left"/>
    </xf>
    <xf numFmtId="186" fontId="3" fillId="0" borderId="23" xfId="46" applyNumberFormat="1" applyFont="1" applyFill="1" applyBorder="1" applyAlignment="1">
      <alignment/>
    </xf>
    <xf numFmtId="186" fontId="3" fillId="0" borderId="24" xfId="46" applyNumberFormat="1" applyFont="1" applyFill="1" applyBorder="1" applyAlignment="1">
      <alignment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 2" xfId="49"/>
    <cellStyle name="Normale 3" xfId="50"/>
    <cellStyle name="Normale 4" xfId="51"/>
    <cellStyle name="Normale 5" xfId="52"/>
    <cellStyle name="Normale 6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8"/>
  <sheetViews>
    <sheetView showGridLines="0" tabSelected="1" zoomScale="130" zoomScaleNormal="130" zoomScalePageLayoutView="0" workbookViewId="0" topLeftCell="A1">
      <selection activeCell="A5" sqref="A5"/>
    </sheetView>
  </sheetViews>
  <sheetFormatPr defaultColWidth="9.140625" defaultRowHeight="12.75"/>
  <cols>
    <col min="1" max="1" width="28.8515625" style="0" customWidth="1"/>
    <col min="2" max="7" width="11.421875" style="0" customWidth="1"/>
    <col min="8" max="8" width="11.28125" style="0" customWidth="1"/>
    <col min="9" max="9" width="3.57421875" style="0" customWidth="1"/>
    <col min="12" max="12" width="16.28125" style="0" customWidth="1"/>
    <col min="14" max="14" width="24.7109375" style="0" customWidth="1"/>
    <col min="15" max="15" width="37.421875" style="0" customWidth="1"/>
    <col min="21" max="21" width="20.7109375" style="0" customWidth="1"/>
    <col min="22" max="24" width="11.140625" style="0" customWidth="1"/>
  </cols>
  <sheetData>
    <row r="1" spans="1:4" ht="19.5" customHeight="1">
      <c r="A1" s="3" t="s">
        <v>28</v>
      </c>
      <c r="D1" s="5"/>
    </row>
    <row r="2" ht="7.5" customHeight="1">
      <c r="A2" s="4"/>
    </row>
    <row r="3" spans="1:8" ht="12.75">
      <c r="A3" s="29"/>
      <c r="B3" s="30" t="s">
        <v>0</v>
      </c>
      <c r="C3" s="30" t="s">
        <v>16</v>
      </c>
      <c r="D3" s="30" t="s">
        <v>4</v>
      </c>
      <c r="E3" s="30" t="s">
        <v>17</v>
      </c>
      <c r="F3" s="30" t="s">
        <v>1</v>
      </c>
      <c r="G3" s="30" t="s">
        <v>2</v>
      </c>
      <c r="H3" s="58" t="s">
        <v>3</v>
      </c>
    </row>
    <row r="4" spans="1:8" ht="12.75">
      <c r="A4" s="12" t="s">
        <v>21</v>
      </c>
      <c r="B4" s="38">
        <v>325315</v>
      </c>
      <c r="C4" s="38">
        <v>403767</v>
      </c>
      <c r="D4" s="38">
        <v>2022584</v>
      </c>
      <c r="E4" s="38">
        <v>1206078</v>
      </c>
      <c r="F4" s="38">
        <v>34334</v>
      </c>
      <c r="G4" s="38">
        <v>7822</v>
      </c>
      <c r="H4" s="22">
        <f>SUM(B4:G4)</f>
        <v>3999900</v>
      </c>
    </row>
    <row r="5" spans="1:8" ht="12.75">
      <c r="A5" s="24" t="s">
        <v>7</v>
      </c>
      <c r="B5" s="9"/>
      <c r="C5" s="9"/>
      <c r="D5" s="9"/>
      <c r="E5" s="9"/>
      <c r="F5" s="9"/>
      <c r="G5" s="9"/>
      <c r="H5" s="22"/>
    </row>
    <row r="6" spans="1:8" ht="12.75">
      <c r="A6" s="25" t="s">
        <v>8</v>
      </c>
      <c r="B6" s="56">
        <v>1360</v>
      </c>
      <c r="C6" s="51"/>
      <c r="D6" s="56">
        <v>8830</v>
      </c>
      <c r="E6" s="56">
        <v>14133</v>
      </c>
      <c r="F6" s="51"/>
      <c r="G6" s="51"/>
      <c r="H6" s="22">
        <f>SUM(B6:G6)</f>
        <v>24323</v>
      </c>
    </row>
    <row r="7" spans="1:8" ht="12.75">
      <c r="A7" s="25" t="s">
        <v>9</v>
      </c>
      <c r="B7" s="10">
        <v>9529</v>
      </c>
      <c r="C7" s="10"/>
      <c r="D7" s="56">
        <v>39172</v>
      </c>
      <c r="E7" s="10">
        <v>110116</v>
      </c>
      <c r="F7" s="10"/>
      <c r="G7" s="10"/>
      <c r="H7" s="22">
        <f>SUM(B7:G7)</f>
        <v>158817</v>
      </c>
    </row>
    <row r="8" spans="1:9" ht="12.75">
      <c r="A8" s="25" t="s">
        <v>10</v>
      </c>
      <c r="B8" s="10"/>
      <c r="C8" s="10">
        <v>1445</v>
      </c>
      <c r="D8" s="10">
        <v>1482</v>
      </c>
      <c r="E8" s="10">
        <v>1737</v>
      </c>
      <c r="F8" s="10"/>
      <c r="G8" s="10"/>
      <c r="H8" s="22">
        <f>SUM(B8:G8)</f>
        <v>4664</v>
      </c>
      <c r="I8" s="36"/>
    </row>
    <row r="9" spans="1:17" ht="12.75">
      <c r="A9" s="16" t="s">
        <v>11</v>
      </c>
      <c r="B9" s="11"/>
      <c r="C9" s="11"/>
      <c r="D9" s="11"/>
      <c r="E9" s="11"/>
      <c r="F9" s="11"/>
      <c r="G9" s="11"/>
      <c r="H9" s="22"/>
      <c r="M9" s="37"/>
      <c r="N9" s="37"/>
      <c r="O9" s="37"/>
      <c r="P9" s="37"/>
      <c r="Q9" s="37"/>
    </row>
    <row r="10" spans="1:24" ht="12.75">
      <c r="A10" s="13" t="s">
        <v>37</v>
      </c>
      <c r="B10" s="11"/>
      <c r="C10" s="11"/>
      <c r="D10" s="11"/>
      <c r="E10" s="11">
        <v>107</v>
      </c>
      <c r="F10" s="11"/>
      <c r="G10" s="11"/>
      <c r="H10" s="22">
        <f>SUM(B10:G10)</f>
        <v>107</v>
      </c>
      <c r="M10" s="37"/>
      <c r="N10" s="37"/>
      <c r="O10" s="37"/>
      <c r="P10" s="37"/>
      <c r="Q10" s="37"/>
      <c r="U10" s="37"/>
      <c r="V10" s="37"/>
      <c r="W10" s="37"/>
      <c r="X10" s="37"/>
    </row>
    <row r="11" spans="1:24" ht="12.75">
      <c r="A11" s="16" t="s">
        <v>12</v>
      </c>
      <c r="B11" s="11"/>
      <c r="C11" s="11"/>
      <c r="D11" s="11"/>
      <c r="E11" s="11"/>
      <c r="F11" s="11"/>
      <c r="G11" s="11"/>
      <c r="H11" s="22"/>
      <c r="M11" s="37"/>
      <c r="N11" s="37"/>
      <c r="O11" s="37"/>
      <c r="P11" s="37"/>
      <c r="Q11" s="37"/>
      <c r="U11" s="37"/>
      <c r="V11" s="37"/>
      <c r="W11" s="37"/>
      <c r="X11" s="37"/>
    </row>
    <row r="12" spans="1:24" ht="12.75">
      <c r="A12" s="13" t="s">
        <v>39</v>
      </c>
      <c r="B12" s="11">
        <v>3471</v>
      </c>
      <c r="C12" s="11"/>
      <c r="D12" s="11">
        <v>2049</v>
      </c>
      <c r="E12" s="11">
        <v>37641</v>
      </c>
      <c r="F12" s="11"/>
      <c r="G12" s="11"/>
      <c r="H12" s="22">
        <f>SUM(B12:G12)</f>
        <v>43161</v>
      </c>
      <c r="M12" s="37"/>
      <c r="N12" s="37"/>
      <c r="O12" s="37"/>
      <c r="P12" s="37"/>
      <c r="Q12" s="37"/>
      <c r="U12" s="37"/>
      <c r="V12" s="47"/>
      <c r="W12" s="47"/>
      <c r="X12" s="47"/>
    </row>
    <row r="13" spans="1:24" ht="12.75">
      <c r="A13" s="13" t="s">
        <v>38</v>
      </c>
      <c r="B13" s="11">
        <v>142771</v>
      </c>
      <c r="C13" s="11"/>
      <c r="D13" s="11"/>
      <c r="E13" s="11"/>
      <c r="F13" s="11"/>
      <c r="G13" s="11"/>
      <c r="H13" s="22">
        <f>SUM(B13:G13)</f>
        <v>142771</v>
      </c>
      <c r="M13" s="37"/>
      <c r="N13" s="37"/>
      <c r="O13" s="46"/>
      <c r="P13" s="46"/>
      <c r="Q13" s="37"/>
      <c r="U13" s="37"/>
      <c r="V13" s="48"/>
      <c r="W13" s="48"/>
      <c r="X13" s="48"/>
    </row>
    <row r="14" spans="1:24" ht="12.75">
      <c r="A14" s="13" t="s">
        <v>34</v>
      </c>
      <c r="B14" s="32">
        <v>10858</v>
      </c>
      <c r="C14" s="32">
        <v>10858</v>
      </c>
      <c r="D14" s="32">
        <v>10858</v>
      </c>
      <c r="E14" s="32">
        <v>10858</v>
      </c>
      <c r="F14" s="32">
        <v>2172</v>
      </c>
      <c r="G14" s="32">
        <v>2172</v>
      </c>
      <c r="H14" s="22">
        <f>SUM(B14:G14)</f>
        <v>47776</v>
      </c>
      <c r="M14" s="37"/>
      <c r="N14" s="37"/>
      <c r="O14" s="46"/>
      <c r="P14" s="46"/>
      <c r="Q14" s="37"/>
      <c r="U14" s="37"/>
      <c r="V14" s="49"/>
      <c r="W14" s="49"/>
      <c r="X14" s="48"/>
    </row>
    <row r="15" spans="1:24" ht="12.75">
      <c r="A15" s="13" t="s">
        <v>33</v>
      </c>
      <c r="B15" s="11">
        <v>455.96213721348664</v>
      </c>
      <c r="C15" s="11">
        <v>3185</v>
      </c>
      <c r="D15" s="11">
        <v>2873</v>
      </c>
      <c r="E15" s="11">
        <v>2013</v>
      </c>
      <c r="F15" s="11">
        <v>47</v>
      </c>
      <c r="G15" s="11">
        <v>10</v>
      </c>
      <c r="H15" s="22">
        <f>5922/$H26*H26</f>
        <v>5922</v>
      </c>
      <c r="M15" s="37"/>
      <c r="N15" s="37"/>
      <c r="O15" s="46"/>
      <c r="P15" s="46"/>
      <c r="Q15" s="37"/>
      <c r="U15" s="37"/>
      <c r="V15" s="49"/>
      <c r="W15" s="49"/>
      <c r="X15" s="48"/>
    </row>
    <row r="16" spans="1:24" ht="12.75">
      <c r="A16" s="16" t="s">
        <v>13</v>
      </c>
      <c r="B16" s="11"/>
      <c r="C16" s="11"/>
      <c r="D16" s="11"/>
      <c r="E16" s="11"/>
      <c r="F16" s="11"/>
      <c r="G16" s="11"/>
      <c r="H16" s="22"/>
      <c r="M16" s="37"/>
      <c r="N16" s="37"/>
      <c r="O16" s="46"/>
      <c r="P16" s="46"/>
      <c r="Q16" s="37"/>
      <c r="U16" s="42"/>
      <c r="V16" s="44"/>
      <c r="W16" s="44"/>
      <c r="X16" s="43"/>
    </row>
    <row r="17" spans="1:24" ht="12.75">
      <c r="A17" s="21" t="s">
        <v>31</v>
      </c>
      <c r="B17" s="11">
        <v>9785</v>
      </c>
      <c r="C17" s="11"/>
      <c r="D17" s="11">
        <v>1432</v>
      </c>
      <c r="E17" s="11"/>
      <c r="F17" s="11"/>
      <c r="G17" s="11"/>
      <c r="H17" s="22">
        <f>SUM(B17:G17)</f>
        <v>11217</v>
      </c>
      <c r="M17" s="37"/>
      <c r="N17" s="37"/>
      <c r="O17" s="46"/>
      <c r="P17" s="46"/>
      <c r="Q17" s="37"/>
      <c r="U17" s="42"/>
      <c r="V17" s="44"/>
      <c r="W17" s="44"/>
      <c r="X17" s="43"/>
    </row>
    <row r="18" spans="1:24" ht="12.75">
      <c r="A18" s="21" t="s">
        <v>30</v>
      </c>
      <c r="B18" s="11"/>
      <c r="C18" s="11"/>
      <c r="D18" s="11"/>
      <c r="E18" s="11"/>
      <c r="F18" s="11"/>
      <c r="G18" s="11"/>
      <c r="H18" s="22">
        <f>SUM(B18:G18)</f>
        <v>0</v>
      </c>
      <c r="M18" s="37"/>
      <c r="N18" s="37"/>
      <c r="O18" s="46"/>
      <c r="P18" s="46"/>
      <c r="Q18" s="37"/>
      <c r="U18" s="42"/>
      <c r="V18" s="44"/>
      <c r="W18" s="44"/>
      <c r="X18" s="43"/>
    </row>
    <row r="19" spans="1:24" ht="12.75">
      <c r="A19" s="26" t="s">
        <v>20</v>
      </c>
      <c r="B19" s="11"/>
      <c r="C19" s="11"/>
      <c r="D19" s="11"/>
      <c r="E19" s="11"/>
      <c r="F19" s="11"/>
      <c r="G19" s="11"/>
      <c r="H19" s="22"/>
      <c r="M19" s="37"/>
      <c r="N19" s="37"/>
      <c r="O19" s="46"/>
      <c r="P19" s="46"/>
      <c r="Q19" s="37"/>
      <c r="U19" s="42"/>
      <c r="V19" s="44"/>
      <c r="W19" s="44"/>
      <c r="X19" s="43"/>
    </row>
    <row r="20" spans="1:24" ht="12.75">
      <c r="A20" s="13" t="s">
        <v>41</v>
      </c>
      <c r="B20" s="11"/>
      <c r="C20" s="11">
        <v>1344</v>
      </c>
      <c r="D20" s="11">
        <v>1344</v>
      </c>
      <c r="E20" s="11">
        <v>1344</v>
      </c>
      <c r="F20" s="11"/>
      <c r="G20" s="11"/>
      <c r="H20" s="22">
        <f>SUM(B20:G20)</f>
        <v>4032</v>
      </c>
      <c r="M20" s="37"/>
      <c r="N20" s="37"/>
      <c r="O20" s="46"/>
      <c r="P20" s="46"/>
      <c r="Q20" s="37"/>
      <c r="U20" s="42"/>
      <c r="V20" s="44"/>
      <c r="W20" s="44"/>
      <c r="X20" s="43"/>
    </row>
    <row r="21" spans="1:24" ht="12.75">
      <c r="A21" s="13" t="s">
        <v>19</v>
      </c>
      <c r="B21" s="32">
        <v>32720</v>
      </c>
      <c r="C21" s="32"/>
      <c r="D21" s="32">
        <v>20000</v>
      </c>
      <c r="E21" s="32">
        <v>20172</v>
      </c>
      <c r="F21" s="32"/>
      <c r="G21" s="32"/>
      <c r="H21" s="22">
        <f>SUM(B21:G21)</f>
        <v>72892</v>
      </c>
      <c r="M21" s="37"/>
      <c r="N21" s="37"/>
      <c r="O21" s="46"/>
      <c r="P21" s="46"/>
      <c r="Q21" s="37"/>
      <c r="U21" s="42"/>
      <c r="V21" s="45"/>
      <c r="W21" s="45"/>
      <c r="X21" s="45"/>
    </row>
    <row r="22" spans="1:24" ht="12.75">
      <c r="A22" s="16" t="s">
        <v>14</v>
      </c>
      <c r="B22" s="11"/>
      <c r="C22" s="11"/>
      <c r="D22" s="11"/>
      <c r="E22" s="11"/>
      <c r="F22" s="11"/>
      <c r="G22" s="11"/>
      <c r="H22" s="22"/>
      <c r="M22" s="37"/>
      <c r="N22" s="41"/>
      <c r="O22" s="46"/>
      <c r="P22" s="46"/>
      <c r="Q22" s="37"/>
      <c r="U22" s="42"/>
      <c r="V22" s="42"/>
      <c r="W22" s="42"/>
      <c r="X22" s="42"/>
    </row>
    <row r="23" spans="1:17" ht="12.75">
      <c r="A23" s="17" t="s">
        <v>23</v>
      </c>
      <c r="B23" s="11">
        <v>53915</v>
      </c>
      <c r="C23" s="11">
        <v>53915</v>
      </c>
      <c r="D23" s="11">
        <v>53915</v>
      </c>
      <c r="E23" s="11">
        <v>788199</v>
      </c>
      <c r="F23" s="11">
        <v>4645</v>
      </c>
      <c r="G23" s="11">
        <v>4645</v>
      </c>
      <c r="H23" s="22">
        <f>SUM(B23:G23)</f>
        <v>959234</v>
      </c>
      <c r="M23" s="37"/>
      <c r="N23" s="41"/>
      <c r="O23" s="37"/>
      <c r="P23" s="37"/>
      <c r="Q23" s="37"/>
    </row>
    <row r="24" spans="1:17" ht="12.75">
      <c r="A24" s="17" t="s">
        <v>29</v>
      </c>
      <c r="B24" s="32">
        <v>800</v>
      </c>
      <c r="C24" s="32">
        <v>800</v>
      </c>
      <c r="D24" s="32">
        <v>800</v>
      </c>
      <c r="E24" s="32">
        <v>800</v>
      </c>
      <c r="F24" s="11">
        <v>150</v>
      </c>
      <c r="G24" s="11">
        <v>150</v>
      </c>
      <c r="H24" s="22">
        <f>SUM(B24:G24)</f>
        <v>3500</v>
      </c>
      <c r="I24" s="35"/>
      <c r="M24" s="37"/>
      <c r="N24" s="41"/>
      <c r="O24" s="37"/>
      <c r="P24" s="46"/>
      <c r="Q24" s="37"/>
    </row>
    <row r="25" spans="1:17" ht="12.75">
      <c r="A25" s="18" t="s">
        <v>22</v>
      </c>
      <c r="B25" s="8">
        <f aca="true" t="shared" si="0" ref="B25:G25">SUM(B4:B24)</f>
        <v>590979.9621372134</v>
      </c>
      <c r="C25" s="8">
        <f t="shared" si="0"/>
        <v>475314</v>
      </c>
      <c r="D25" s="8">
        <f t="shared" si="0"/>
        <v>2165339</v>
      </c>
      <c r="E25" s="8">
        <f t="shared" si="0"/>
        <v>2193198</v>
      </c>
      <c r="F25" s="8">
        <f t="shared" si="0"/>
        <v>41348</v>
      </c>
      <c r="G25" s="8">
        <f t="shared" si="0"/>
        <v>14799</v>
      </c>
      <c r="H25" s="23">
        <f>SUM(B25:G25)</f>
        <v>5480977.962137213</v>
      </c>
      <c r="I25" s="35"/>
      <c r="M25" s="37"/>
      <c r="N25" s="41"/>
      <c r="O25" s="37"/>
      <c r="P25" s="46"/>
      <c r="Q25" s="37"/>
    </row>
    <row r="26" spans="1:17" ht="12.75">
      <c r="A26" s="20" t="s">
        <v>15</v>
      </c>
      <c r="B26" s="9">
        <v>44290</v>
      </c>
      <c r="C26" s="9">
        <v>50854</v>
      </c>
      <c r="D26" s="9">
        <v>279074</v>
      </c>
      <c r="E26" s="9">
        <v>195504</v>
      </c>
      <c r="F26" s="9">
        <v>4495</v>
      </c>
      <c r="G26" s="9">
        <v>1018</v>
      </c>
      <c r="H26" s="22">
        <f>SUM(B26:G26)</f>
        <v>575235</v>
      </c>
      <c r="I26" s="34"/>
      <c r="M26" s="37"/>
      <c r="N26" s="41"/>
      <c r="O26" s="37"/>
      <c r="P26" s="46"/>
      <c r="Q26" s="37"/>
    </row>
    <row r="27" spans="1:17" ht="12.75">
      <c r="A27" s="63" t="s">
        <v>27</v>
      </c>
      <c r="B27" s="64">
        <f>ROUND(B25/B26,2)</f>
        <v>13.34</v>
      </c>
      <c r="C27" s="64">
        <f aca="true" t="shared" si="1" ref="C27:H27">ROUND(C25/C26,2)</f>
        <v>9.35</v>
      </c>
      <c r="D27" s="64">
        <f t="shared" si="1"/>
        <v>7.76</v>
      </c>
      <c r="E27" s="64">
        <f t="shared" si="1"/>
        <v>11.22</v>
      </c>
      <c r="F27" s="64">
        <f t="shared" si="1"/>
        <v>9.2</v>
      </c>
      <c r="G27" s="64">
        <f t="shared" si="1"/>
        <v>14.54</v>
      </c>
      <c r="H27" s="65">
        <f t="shared" si="1"/>
        <v>9.53</v>
      </c>
      <c r="I27" s="34"/>
      <c r="M27" s="37"/>
      <c r="N27" s="37"/>
      <c r="O27" s="37"/>
      <c r="P27" s="37"/>
      <c r="Q27" s="37"/>
    </row>
    <row r="28" ht="12.75">
      <c r="N28" s="59"/>
    </row>
  </sheetData>
  <sheetProtection/>
  <printOptions/>
  <pageMargins left="0.5905511811023623" right="0.5905511811023623" top="0.5905511811023623" bottom="0.5905511811023623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4"/>
  <sheetViews>
    <sheetView showGridLines="0" zoomScale="130" zoomScaleNormal="130" zoomScalePageLayoutView="0" workbookViewId="0" topLeftCell="A1">
      <selection activeCell="A4" sqref="A4"/>
    </sheetView>
  </sheetViews>
  <sheetFormatPr defaultColWidth="9.140625" defaultRowHeight="12.75"/>
  <cols>
    <col min="1" max="1" width="28.7109375" style="0" customWidth="1"/>
    <col min="2" max="8" width="12.00390625" style="0" customWidth="1"/>
    <col min="9" max="9" width="2.28125" style="0" customWidth="1"/>
  </cols>
  <sheetData>
    <row r="1" spans="1:3" ht="20.25">
      <c r="A1" s="3" t="s">
        <v>24</v>
      </c>
      <c r="C1" s="5"/>
    </row>
    <row r="2" ht="7.5" customHeight="1">
      <c r="A2" s="4"/>
    </row>
    <row r="3" spans="1:8" ht="12.75">
      <c r="A3" s="29"/>
      <c r="B3" s="30" t="s">
        <v>4</v>
      </c>
      <c r="C3" s="30" t="s">
        <v>25</v>
      </c>
      <c r="D3" s="30" t="s">
        <v>5</v>
      </c>
      <c r="E3" s="30" t="s">
        <v>6</v>
      </c>
      <c r="F3" s="30" t="s">
        <v>42</v>
      </c>
      <c r="G3" s="30" t="s">
        <v>40</v>
      </c>
      <c r="H3" s="30" t="s">
        <v>3</v>
      </c>
    </row>
    <row r="4" spans="1:8" ht="12.75">
      <c r="A4" s="15" t="s">
        <v>7</v>
      </c>
      <c r="B4" s="39"/>
      <c r="C4" s="39"/>
      <c r="D4" s="39"/>
      <c r="E4" s="39"/>
      <c r="F4" s="39"/>
      <c r="G4" s="39"/>
      <c r="H4" s="14"/>
    </row>
    <row r="5" spans="1:8" ht="12.75">
      <c r="A5" s="13" t="s">
        <v>8</v>
      </c>
      <c r="B5" s="57">
        <v>44427</v>
      </c>
      <c r="C5" s="52">
        <v>899</v>
      </c>
      <c r="D5" s="52">
        <v>35327</v>
      </c>
      <c r="E5" s="52">
        <v>1344</v>
      </c>
      <c r="F5" s="53">
        <v>411</v>
      </c>
      <c r="G5" s="54">
        <v>16370</v>
      </c>
      <c r="H5" s="33">
        <f>SUM(B5:G5)</f>
        <v>98778</v>
      </c>
    </row>
    <row r="6" spans="1:8" ht="12.75">
      <c r="A6" s="13" t="s">
        <v>9</v>
      </c>
      <c r="B6" s="57">
        <v>154761</v>
      </c>
      <c r="C6" s="52">
        <v>10940</v>
      </c>
      <c r="D6" s="52">
        <v>50676</v>
      </c>
      <c r="E6" s="52">
        <v>13566</v>
      </c>
      <c r="F6" s="52">
        <v>562</v>
      </c>
      <c r="G6" s="55">
        <v>252576</v>
      </c>
      <c r="H6" s="33">
        <f aca="true" t="shared" si="0" ref="H6:H24">SUM(B6:G6)</f>
        <v>483081</v>
      </c>
    </row>
    <row r="7" spans="1:8" ht="12.75">
      <c r="A7" s="13" t="s">
        <v>10</v>
      </c>
      <c r="B7" s="7">
        <v>14251</v>
      </c>
      <c r="C7" s="31"/>
      <c r="D7" s="31">
        <v>1737</v>
      </c>
      <c r="E7" s="31"/>
      <c r="F7" s="31"/>
      <c r="G7" s="31">
        <v>12856</v>
      </c>
      <c r="H7" s="33">
        <f t="shared" si="0"/>
        <v>28844</v>
      </c>
    </row>
    <row r="8" spans="1:8" ht="12.75">
      <c r="A8" s="16" t="s">
        <v>11</v>
      </c>
      <c r="B8" s="7"/>
      <c r="C8" s="6"/>
      <c r="D8" s="6"/>
      <c r="E8" s="6"/>
      <c r="F8" s="6"/>
      <c r="G8" s="28"/>
      <c r="H8" s="33"/>
    </row>
    <row r="9" spans="1:8" ht="12.75">
      <c r="A9" s="13" t="s">
        <v>37</v>
      </c>
      <c r="B9" s="7">
        <v>22333</v>
      </c>
      <c r="C9" s="7"/>
      <c r="D9" s="7">
        <v>37774</v>
      </c>
      <c r="E9" s="7">
        <v>231</v>
      </c>
      <c r="F9" s="7"/>
      <c r="G9" s="7">
        <v>1479</v>
      </c>
      <c r="H9" s="33">
        <f t="shared" si="0"/>
        <v>61817</v>
      </c>
    </row>
    <row r="10" spans="1:8" ht="12.75">
      <c r="A10" s="16" t="s">
        <v>12</v>
      </c>
      <c r="B10" s="40"/>
      <c r="C10" s="40"/>
      <c r="D10" s="40"/>
      <c r="E10" s="40"/>
      <c r="F10" s="40"/>
      <c r="G10" s="40"/>
      <c r="H10" s="33"/>
    </row>
    <row r="11" spans="1:8" ht="12.75">
      <c r="A11" s="13" t="s">
        <v>35</v>
      </c>
      <c r="B11" s="7">
        <v>146842</v>
      </c>
      <c r="C11" s="7">
        <v>83</v>
      </c>
      <c r="D11" s="7">
        <v>105475</v>
      </c>
      <c r="E11" s="7">
        <v>3</v>
      </c>
      <c r="F11" s="7"/>
      <c r="G11" s="40">
        <v>131316</v>
      </c>
      <c r="H11" s="33">
        <f t="shared" si="0"/>
        <v>383719</v>
      </c>
    </row>
    <row r="12" spans="1:8" ht="12.75">
      <c r="A12" s="13" t="s">
        <v>38</v>
      </c>
      <c r="B12" s="40">
        <v>442598</v>
      </c>
      <c r="C12" s="7">
        <v>39435</v>
      </c>
      <c r="D12" s="7">
        <v>353269</v>
      </c>
      <c r="E12" s="7"/>
      <c r="F12" s="7">
        <v>673</v>
      </c>
      <c r="G12" s="7">
        <v>750733</v>
      </c>
      <c r="H12" s="33">
        <f t="shared" si="0"/>
        <v>1586708</v>
      </c>
    </row>
    <row r="13" spans="1:8" ht="12.75">
      <c r="A13" s="13" t="s">
        <v>34</v>
      </c>
      <c r="B13" s="7">
        <v>7601</v>
      </c>
      <c r="C13" s="7"/>
      <c r="D13" s="7">
        <v>10858</v>
      </c>
      <c r="E13" s="7"/>
      <c r="F13" s="7"/>
      <c r="G13" s="7">
        <v>3258</v>
      </c>
      <c r="H13" s="33">
        <f t="shared" si="0"/>
        <v>21717</v>
      </c>
    </row>
    <row r="14" spans="1:8" ht="12.75">
      <c r="A14" s="13" t="s">
        <v>36</v>
      </c>
      <c r="B14" s="7">
        <v>4747</v>
      </c>
      <c r="C14" s="7"/>
      <c r="D14" s="7">
        <v>1500</v>
      </c>
      <c r="E14" s="7">
        <v>1700</v>
      </c>
      <c r="F14" s="7">
        <v>5872</v>
      </c>
      <c r="G14" s="7">
        <v>53432</v>
      </c>
      <c r="H14" s="33">
        <f t="shared" si="0"/>
        <v>67251</v>
      </c>
    </row>
    <row r="15" spans="1:8" ht="12.75">
      <c r="A15" s="16" t="s">
        <v>13</v>
      </c>
      <c r="B15" s="40"/>
      <c r="C15" s="40"/>
      <c r="D15" s="40"/>
      <c r="E15" s="40"/>
      <c r="F15" s="40"/>
      <c r="G15" s="40"/>
      <c r="H15" s="33"/>
    </row>
    <row r="16" spans="1:8" ht="12.75">
      <c r="A16" s="21" t="s">
        <v>31</v>
      </c>
      <c r="B16" s="7">
        <v>74982</v>
      </c>
      <c r="C16" s="7"/>
      <c r="D16" s="7">
        <v>47653</v>
      </c>
      <c r="E16" s="7">
        <v>10994</v>
      </c>
      <c r="F16" s="7">
        <v>63</v>
      </c>
      <c r="G16" s="40">
        <v>92364</v>
      </c>
      <c r="H16" s="33">
        <f t="shared" si="0"/>
        <v>226056</v>
      </c>
    </row>
    <row r="17" spans="1:9" ht="12.75">
      <c r="A17" s="21" t="s">
        <v>30</v>
      </c>
      <c r="B17" s="7"/>
      <c r="C17" s="7"/>
      <c r="D17" s="7"/>
      <c r="E17" s="7"/>
      <c r="F17" s="7"/>
      <c r="G17" s="7"/>
      <c r="H17" s="33">
        <f t="shared" si="0"/>
        <v>0</v>
      </c>
      <c r="I17" s="37"/>
    </row>
    <row r="18" spans="1:9" ht="12.75">
      <c r="A18" s="26" t="s">
        <v>20</v>
      </c>
      <c r="B18" s="40"/>
      <c r="C18" s="40"/>
      <c r="D18" s="40"/>
      <c r="E18" s="40"/>
      <c r="F18" s="40"/>
      <c r="G18" s="40"/>
      <c r="H18" s="33"/>
      <c r="I18" s="37"/>
    </row>
    <row r="19" spans="1:9" ht="12.75">
      <c r="A19" s="13" t="s">
        <v>41</v>
      </c>
      <c r="B19" s="11">
        <v>2013</v>
      </c>
      <c r="C19" s="6"/>
      <c r="D19" s="11">
        <v>2313</v>
      </c>
      <c r="E19" s="11"/>
      <c r="F19" s="6"/>
      <c r="G19" s="28">
        <v>1344</v>
      </c>
      <c r="H19" s="33">
        <f t="shared" si="0"/>
        <v>5670</v>
      </c>
      <c r="I19" s="37"/>
    </row>
    <row r="20" spans="1:9" ht="12.75">
      <c r="A20" s="50" t="s">
        <v>32</v>
      </c>
      <c r="B20" s="11"/>
      <c r="C20" s="6"/>
      <c r="D20" s="11"/>
      <c r="E20" s="11"/>
      <c r="F20" s="6"/>
      <c r="G20" s="28"/>
      <c r="H20" s="33">
        <f t="shared" si="0"/>
        <v>0</v>
      </c>
      <c r="I20" s="37"/>
    </row>
    <row r="21" spans="1:9" ht="12.75">
      <c r="A21" s="27" t="s">
        <v>19</v>
      </c>
      <c r="B21" s="40">
        <v>17123</v>
      </c>
      <c r="C21" s="40">
        <v>18822</v>
      </c>
      <c r="D21" s="40">
        <v>11257</v>
      </c>
      <c r="E21" s="40">
        <v>12220</v>
      </c>
      <c r="F21" s="40">
        <v>25353</v>
      </c>
      <c r="G21" s="40"/>
      <c r="H21" s="33">
        <f t="shared" si="0"/>
        <v>84775</v>
      </c>
      <c r="I21" s="37"/>
    </row>
    <row r="22" spans="1:9" ht="12.75">
      <c r="A22" s="16" t="s">
        <v>14</v>
      </c>
      <c r="B22" s="7"/>
      <c r="C22" s="6"/>
      <c r="D22" s="6"/>
      <c r="E22" s="6"/>
      <c r="F22" s="6"/>
      <c r="G22" s="28"/>
      <c r="H22" s="33"/>
      <c r="I22" s="37"/>
    </row>
    <row r="23" spans="1:9" ht="12.75">
      <c r="A23" s="17" t="s">
        <v>23</v>
      </c>
      <c r="B23" s="7">
        <v>211000</v>
      </c>
      <c r="C23" s="7"/>
      <c r="D23" s="7">
        <v>211000</v>
      </c>
      <c r="E23" s="7"/>
      <c r="F23" s="7"/>
      <c r="G23" s="7">
        <v>211000</v>
      </c>
      <c r="H23" s="33">
        <f t="shared" si="0"/>
        <v>633000</v>
      </c>
      <c r="I23" s="37"/>
    </row>
    <row r="24" spans="1:9" ht="12.75">
      <c r="A24" s="17" t="s">
        <v>29</v>
      </c>
      <c r="B24" s="7">
        <v>2800</v>
      </c>
      <c r="C24" s="7"/>
      <c r="D24" s="7">
        <v>2800</v>
      </c>
      <c r="E24" s="7"/>
      <c r="F24" s="7"/>
      <c r="G24" s="7">
        <v>2800</v>
      </c>
      <c r="H24" s="33">
        <f t="shared" si="0"/>
        <v>8400</v>
      </c>
      <c r="I24" s="37"/>
    </row>
    <row r="25" spans="1:9" ht="12.75">
      <c r="A25" s="18" t="s">
        <v>22</v>
      </c>
      <c r="B25" s="1">
        <f aca="true" t="shared" si="1" ref="B25:H25">SUM(B5:B24)</f>
        <v>1145478</v>
      </c>
      <c r="C25" s="1">
        <f t="shared" si="1"/>
        <v>70179</v>
      </c>
      <c r="D25" s="1">
        <f>SUM(D5:D24)</f>
        <v>871639</v>
      </c>
      <c r="E25" s="1">
        <f t="shared" si="1"/>
        <v>40058</v>
      </c>
      <c r="F25" s="1">
        <f t="shared" si="1"/>
        <v>32934</v>
      </c>
      <c r="G25" s="1">
        <f t="shared" si="1"/>
        <v>1529528</v>
      </c>
      <c r="H25" s="19">
        <f t="shared" si="1"/>
        <v>3689816</v>
      </c>
      <c r="I25" s="37"/>
    </row>
    <row r="26" spans="1:9" ht="12.75">
      <c r="A26" s="20" t="s">
        <v>18</v>
      </c>
      <c r="B26" s="2">
        <v>237</v>
      </c>
      <c r="C26" s="2"/>
      <c r="D26" s="2">
        <v>157</v>
      </c>
      <c r="E26" s="2"/>
      <c r="F26" s="2"/>
      <c r="G26" s="2">
        <v>238</v>
      </c>
      <c r="H26" s="33">
        <f>SUM(B26:G26)</f>
        <v>632</v>
      </c>
      <c r="I26" s="37"/>
    </row>
    <row r="27" spans="1:9" ht="12.75">
      <c r="A27" s="60" t="s">
        <v>26</v>
      </c>
      <c r="B27" s="61">
        <f>ROUND(B25/B26,0)</f>
        <v>4833</v>
      </c>
      <c r="C27" s="61"/>
      <c r="D27" s="61">
        <f>ROUND(D25/D26,0)</f>
        <v>5552</v>
      </c>
      <c r="E27" s="61"/>
      <c r="F27" s="61"/>
      <c r="G27" s="61"/>
      <c r="H27" s="62">
        <f>ROUND(H25/H26,0)</f>
        <v>5838</v>
      </c>
      <c r="I27" s="37"/>
    </row>
    <row r="36" ht="12.75">
      <c r="A36" s="59"/>
    </row>
    <row r="38" ht="12.75">
      <c r="A38" s="59"/>
    </row>
    <row r="40" ht="12.75">
      <c r="A40" s="59"/>
    </row>
    <row r="41" ht="12.75">
      <c r="A41" s="59"/>
    </row>
    <row r="42" ht="12.75">
      <c r="A42" s="59"/>
    </row>
    <row r="43" ht="12.75">
      <c r="A43" s="59"/>
    </row>
    <row r="44" ht="12.75">
      <c r="A44" s="59"/>
    </row>
    <row r="46" ht="12.75">
      <c r="A46" s="59"/>
    </row>
    <row r="47" ht="12.75">
      <c r="A47" s="59"/>
    </row>
    <row r="49" ht="12.75">
      <c r="A49" s="59"/>
    </row>
    <row r="51" ht="12.75">
      <c r="A51" s="59"/>
    </row>
    <row r="52" ht="12.75">
      <c r="A52" s="59"/>
    </row>
    <row r="53" ht="12.75">
      <c r="A53" s="59"/>
    </row>
    <row r="54" ht="12.75">
      <c r="A54" s="5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Dott. Contu</dc:creator>
  <cp:keywords/>
  <dc:description/>
  <cp:lastModifiedBy>l.contu</cp:lastModifiedBy>
  <cp:lastPrinted>2013-01-16T11:48:54Z</cp:lastPrinted>
  <dcterms:created xsi:type="dcterms:W3CDTF">2003-02-20T15:39:46Z</dcterms:created>
  <dcterms:modified xsi:type="dcterms:W3CDTF">2024-06-18T14:42:23Z</dcterms:modified>
  <cp:category/>
  <cp:version/>
  <cp:contentType/>
  <cp:contentStatus/>
</cp:coreProperties>
</file>